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56" windowWidth="10752" windowHeight="8844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<sst xmlns="http://schemas.openxmlformats.org/spreadsheetml/2006/main" count="42" uniqueCount="38">
  <si>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Dairy Product Equivalent Calculator</t>
  </si>
  <si>
    <t>Lbs. milk</t>
  </si>
  <si>
    <t>Lbs. fat</t>
  </si>
  <si>
    <t>Lbs. protein</t>
  </si>
  <si>
    <t>% fat</t>
  </si>
  <si>
    <t>% protein</t>
  </si>
  <si>
    <t>Yield/cwt</t>
  </si>
  <si>
    <t>Lbs. cheese</t>
  </si>
  <si>
    <t>Cheese slices</t>
  </si>
  <si>
    <t>Milk</t>
  </si>
  <si>
    <t>1/2 pints milk</t>
  </si>
  <si>
    <t>Butter</t>
  </si>
  <si>
    <t>Lbs. butter</t>
  </si>
  <si>
    <t>Sticks butter</t>
  </si>
  <si>
    <t>Ice Cream</t>
  </si>
  <si>
    <t>Ice cream cones</t>
  </si>
  <si>
    <t>Cottage Cheese</t>
  </si>
  <si>
    <t>Lbs. cottage cheese</t>
  </si>
  <si>
    <t>8 oz. containers</t>
  </si>
  <si>
    <t>http://oklahoma4h.okstate.edu/aitc/lessons/extras/facts/dairy.html</t>
  </si>
  <si>
    <t>Sources:</t>
  </si>
  <si>
    <t>Gallons of ice cream</t>
  </si>
  <si>
    <t>http://www.milkcow.org/pdf_files/funfacts.pdf</t>
  </si>
  <si>
    <t>Gallons of milk</t>
  </si>
  <si>
    <t>Cheddar Cheese</t>
  </si>
  <si>
    <t>International Dairy Foods Association</t>
  </si>
  <si>
    <t>Nonfat Dry Milk</t>
  </si>
  <si>
    <t>Lbs. NFDM</t>
  </si>
  <si>
    <t>National All-Jersey Inc.</t>
  </si>
  <si>
    <t>https://www.uvm.edu/cdae/News/Archives/HopeSeenForSmallDairy.htm</t>
  </si>
  <si>
    <t>Yogurt</t>
  </si>
  <si>
    <t>Lbs. yogurt</t>
  </si>
  <si>
    <t xml:space="preserve">8 oz. cups </t>
  </si>
  <si>
    <t>Mozzarella Cheese</t>
  </si>
  <si>
    <t>Slices of pizza</t>
  </si>
  <si>
    <t>Swiss Cheese</t>
  </si>
  <si>
    <t>and discover how much of each dairy product that production could generate!</t>
  </si>
  <si>
    <t xml:space="preserve">Enter your dairy animal's pounds of milk, fat, and protein produced into the outlined cells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</si>
</sst>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#,##0.0"/>
  </numFmts>
  <fonts count="39">
    <font>
      <sz val="10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3" borderId="10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0.00390625" style="0" customWidth="1"/>
  </cols>
  <sheetData>
    <row r="1" ht="15">
      <c r="A1" s="3" t="s">
        <v>0</v>
      </c>
    </row>
    <row r="2" ht="12.75">
      <c r="A2" s="9" t="s">
        <v>37</v>
      </c>
    </row>
    <row r="3" ht="12.75">
      <c r="A3" s="9" t="s">
        <v>36</v>
      </c>
    </row>
    <row r="4" ht="6" customHeight="1" thickBot="1"/>
    <row r="5" spans="1:2" ht="13.5" thickBot="1">
      <c r="A5" s="13" t="s">
        <v>1</v>
      </c>
      <c r="B5" s="11">
        <v>233233</v>
      </c>
    </row>
    <row r="6" spans="1:5" ht="13.5" thickBot="1">
      <c r="A6" s="13" t="s">
        <v>2</v>
      </c>
      <c r="B6" s="11">
        <v>12435</v>
      </c>
      <c r="D6" t="s">
        <v>4</v>
      </c>
      <c r="E6" s="2">
        <f>B6/B5</f>
        <v>0.05331578292951684</v>
      </c>
    </row>
    <row r="7" spans="1:5" ht="13.5" thickBot="1">
      <c r="A7" s="13" t="s">
        <v>3</v>
      </c>
      <c r="B7" s="12">
        <v>9084</v>
      </c>
      <c r="D7" t="s">
        <v>5</v>
      </c>
      <c r="E7" s="2">
        <f>B7/B5</f>
        <v>0.03894817628723208</v>
      </c>
    </row>
    <row r="9" ht="15">
      <c r="A9" s="3" t="s">
        <v>9</v>
      </c>
    </row>
    <row r="10" spans="1:2" ht="12.75">
      <c r="A10" t="s">
        <v>23</v>
      </c>
      <c r="B10" s="1">
        <f>B5/8.6</f>
        <v>27120.116279069767</v>
      </c>
    </row>
    <row r="11" spans="1:2" ht="12.75">
      <c r="A11" t="s">
        <v>10</v>
      </c>
      <c r="B11" s="1">
        <f>(B10*8)*2</f>
        <v>433921.8604651163</v>
      </c>
    </row>
    <row r="12" ht="12.75">
      <c r="B12" s="1"/>
    </row>
    <row r="13" ht="15">
      <c r="A13" s="3" t="s">
        <v>24</v>
      </c>
    </row>
    <row r="14" spans="1:2" ht="12.75">
      <c r="A14" t="s">
        <v>6</v>
      </c>
      <c r="B14" s="4">
        <f>((((E6*100)*0.9)+((E7*100)*0.829)-0.1)*1.09)/0.62</f>
        <v>13.93657171431642</v>
      </c>
    </row>
    <row r="15" spans="1:2" ht="12.75">
      <c r="A15" t="s">
        <v>7</v>
      </c>
      <c r="B15" s="1">
        <f>B14*(B5/100)</f>
        <v>32504.684306451614</v>
      </c>
    </row>
    <row r="16" spans="1:2" ht="12.75">
      <c r="A16" t="s">
        <v>8</v>
      </c>
      <c r="B16" s="1">
        <f>B15*16</f>
        <v>520074.9489032258</v>
      </c>
    </row>
    <row r="17" ht="12.75">
      <c r="B17" s="1"/>
    </row>
    <row r="18" spans="1:2" ht="15">
      <c r="A18" s="3" t="s">
        <v>33</v>
      </c>
      <c r="B18" s="1"/>
    </row>
    <row r="19" spans="1:2" ht="12.75">
      <c r="A19" t="s">
        <v>6</v>
      </c>
      <c r="B19" s="8">
        <f>(((E6*100)*0.85+(E7*100)*0.827-0.1)*1.09)/0.5</f>
        <v>16.683225486959394</v>
      </c>
    </row>
    <row r="20" spans="1:2" ht="12.75">
      <c r="A20" t="s">
        <v>7</v>
      </c>
      <c r="B20" s="1">
        <f>B19*(B5/100)</f>
        <v>38910.7873</v>
      </c>
    </row>
    <row r="21" spans="1:2" ht="12.75">
      <c r="A21" t="s">
        <v>34</v>
      </c>
      <c r="B21" s="1">
        <f>B20*16</f>
        <v>622572.5968</v>
      </c>
    </row>
    <row r="22" ht="12.75">
      <c r="B22" s="1"/>
    </row>
    <row r="23" spans="1:2" ht="15">
      <c r="A23" s="3" t="s">
        <v>35</v>
      </c>
      <c r="B23" s="1"/>
    </row>
    <row r="24" spans="1:2" ht="12.75">
      <c r="A24" t="s">
        <v>6</v>
      </c>
      <c r="B24" s="8">
        <f>(((E7*100)*0.89+(E7*100)*0.827-0.1)*1.13)/0.63</f>
        <v>11.815498589563578</v>
      </c>
    </row>
    <row r="25" spans="1:2" ht="12.75">
      <c r="A25" t="s">
        <v>7</v>
      </c>
      <c r="B25" s="1">
        <f>B24*(B5/100)</f>
        <v>27557.64182539682</v>
      </c>
    </row>
    <row r="27" spans="1:2" ht="15">
      <c r="A27" s="5" t="s">
        <v>11</v>
      </c>
      <c r="B27" s="6"/>
    </row>
    <row r="28" spans="1:2" ht="12.75">
      <c r="A28" s="6" t="s">
        <v>12</v>
      </c>
      <c r="B28" s="7">
        <f>B5/21.8</f>
        <v>10698.761467889908</v>
      </c>
    </row>
    <row r="29" spans="1:2" ht="12.75">
      <c r="A29" t="s">
        <v>13</v>
      </c>
      <c r="B29" s="1">
        <f>B28*4</f>
        <v>42795.04587155963</v>
      </c>
    </row>
    <row r="31" spans="1:2" ht="15">
      <c r="A31" s="5" t="s">
        <v>14</v>
      </c>
      <c r="B31" s="6"/>
    </row>
    <row r="32" spans="1:2" ht="12.75">
      <c r="A32" s="6" t="s">
        <v>21</v>
      </c>
      <c r="B32" s="7">
        <f>B5/12</f>
        <v>19436.083333333332</v>
      </c>
    </row>
    <row r="33" spans="1:2" ht="12.75">
      <c r="A33" t="s">
        <v>15</v>
      </c>
      <c r="B33" s="1">
        <f>B32*4</f>
        <v>77744.33333333333</v>
      </c>
    </row>
    <row r="35" spans="1:2" ht="15">
      <c r="A35" s="5" t="s">
        <v>16</v>
      </c>
      <c r="B35" s="6"/>
    </row>
    <row r="36" spans="1:2" ht="12.75">
      <c r="A36" s="6" t="s">
        <v>17</v>
      </c>
      <c r="B36" s="7">
        <f>((B5-B6)/8.7)*1.3</f>
        <v>32992.80459770116</v>
      </c>
    </row>
    <row r="37" spans="1:2" ht="12.75">
      <c r="A37" s="6" t="s">
        <v>18</v>
      </c>
      <c r="B37" s="7">
        <f>B36*2</f>
        <v>65985.60919540231</v>
      </c>
    </row>
    <row r="38" spans="1:2" ht="12.75">
      <c r="A38" s="6"/>
      <c r="B38" s="6"/>
    </row>
    <row r="39" spans="1:2" ht="15">
      <c r="A39" s="5" t="s">
        <v>26</v>
      </c>
      <c r="B39" s="6"/>
    </row>
    <row r="40" spans="1:2" ht="12.75">
      <c r="A40" s="6" t="s">
        <v>27</v>
      </c>
      <c r="B40" s="7">
        <f>(B5-B6)/11</f>
        <v>20072.545454545456</v>
      </c>
    </row>
    <row r="42" ht="15">
      <c r="A42" s="5" t="s">
        <v>30</v>
      </c>
    </row>
    <row r="43" spans="1:2" ht="12.75">
      <c r="A43" t="s">
        <v>31</v>
      </c>
      <c r="B43" s="1">
        <f>B5</f>
        <v>233233</v>
      </c>
    </row>
    <row r="44" spans="1:2" ht="12.75">
      <c r="A44" t="s">
        <v>32</v>
      </c>
      <c r="B44" s="1">
        <f>B43*2</f>
        <v>466466</v>
      </c>
    </row>
    <row r="45" ht="12.75">
      <c r="B45" s="1"/>
    </row>
    <row r="47" ht="12.75">
      <c r="A47" s="10" t="s">
        <v>20</v>
      </c>
    </row>
    <row r="48" ht="12.75">
      <c r="A48" s="10" t="s">
        <v>28</v>
      </c>
    </row>
    <row r="49" ht="12.75">
      <c r="A49" s="10" t="s">
        <v>25</v>
      </c>
    </row>
    <row r="50" ht="12.75">
      <c r="A50" s="10" t="s">
        <v>19</v>
      </c>
    </row>
    <row r="51" ht="12.75">
      <c r="A51" s="10" t="s">
        <v>22</v>
      </c>
    </row>
    <row r="52" ht="12.75">
      <c r="A52" s="10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Jersey Cattle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Cherie L. Bayer</cp:lastModifiedBy>
  <dcterms:created xsi:type="dcterms:W3CDTF">2007-08-22T12:32:31Z</dcterms:created>
  <dcterms:modified xsi:type="dcterms:W3CDTF">2008-08-14T13:20:33Z</dcterms:modified>
  <cp:category/>
  <cp:version/>
  <cp:contentType/>
  <cp:contentStatus/>
</cp:coreProperties>
</file>